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15" yWindow="65341" windowWidth="14115" windowHeight="11655" tabRatio="698" firstSheet="3" activeTab="10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<sst xmlns="http://schemas.openxmlformats.org/spreadsheetml/2006/main" count="1144" uniqueCount="74">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</sst>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8">
      <pane xSplit="1" topLeftCell="B1" activePane="topRight" state="frozen"/>
      <selection pane="topLeft" activeCell="A1" sqref="A1"/>
      <selection pane="topRight" activeCell="AG33" sqref="AG33:AG3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159276.71951999998</v>
      </c>
      <c r="AH9" s="41"/>
      <c r="AI9" s="41"/>
    </row>
    <row r="10" spans="1:34" ht="15.75">
      <c r="A10" s="4" t="s">
        <v>4</v>
      </c>
      <c r="B10" s="144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.75">
      <c r="A11" s="3" t="s">
        <v>5</v>
      </c>
      <c r="B11" s="144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.75">
      <c r="A12" s="3" t="s">
        <v>2</v>
      </c>
      <c r="B12" s="149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144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144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152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.75">
      <c r="A17" s="3" t="s">
        <v>5</v>
      </c>
      <c r="B17" s="144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.75">
      <c r="A18" s="3" t="s">
        <v>3</v>
      </c>
      <c r="B18" s="144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144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.75">
      <c r="A20" s="3" t="s">
        <v>2</v>
      </c>
      <c r="B20" s="144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.75">
      <c r="A21" s="3" t="s">
        <v>16</v>
      </c>
      <c r="B21" s="144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144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152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144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.75">
      <c r="A34" s="3" t="s">
        <v>5</v>
      </c>
      <c r="B34" s="144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.75">
      <c r="A37" s="3" t="s">
        <v>16</v>
      </c>
      <c r="B37" s="144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144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.75">
      <c r="A41" s="3" t="s">
        <v>5</v>
      </c>
      <c r="B41" s="144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144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149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.75">
      <c r="A48" s="3" t="s">
        <v>5</v>
      </c>
      <c r="B48" s="144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.75">
      <c r="A49" s="3" t="s">
        <v>16</v>
      </c>
      <c r="B49" s="144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144">
        <f>4439.2-1414.2-2161</f>
        <v>864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3203.4122600000005</v>
      </c>
    </row>
    <row r="53" spans="1:33" ht="15" customHeight="1">
      <c r="A53" s="3" t="s">
        <v>2</v>
      </c>
      <c r="B53" s="144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47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.75">
      <c r="A55" s="3" t="s">
        <v>5</v>
      </c>
      <c r="B55" s="144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.75">
      <c r="A58" s="3" t="s">
        <v>16</v>
      </c>
      <c r="B58" s="149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144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144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.75">
      <c r="A63" s="3" t="s">
        <v>5</v>
      </c>
      <c r="B63" s="144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.75">
      <c r="A64" s="3" t="s">
        <v>3</v>
      </c>
      <c r="B64" s="144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144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.75">
      <c r="A66" s="3" t="s">
        <v>2</v>
      </c>
      <c r="B66" s="144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144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1.5">
      <c r="A69" s="4" t="s">
        <v>45</v>
      </c>
      <c r="B69" s="144">
        <f>3134.2+1580</f>
        <v>4714.2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f>1314.6-2000</f>
        <v>-685.4000000000001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904.9999999999998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f>791.8-20.9-130</f>
        <v>640.9</v>
      </c>
      <c r="C72" s="72">
        <v>3702.1000000000004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3748.8</v>
      </c>
      <c r="AH72" s="86">
        <f>AG72+AG69+AG76+AG91+AG83+AG88</f>
        <v>4534.07925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144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144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144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144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144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144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144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159276.71951999998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124035.58262000002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39">
      <pane xSplit="1" topLeftCell="F1" activePane="topRight" state="frozen"/>
      <selection pane="topLeft" activeCell="A1" sqref="A1"/>
      <selection pane="topRight" activeCell="P23" sqref="P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customWidth="1"/>
    <col min="25" max="26" width="8.75390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3511.050000000012</v>
      </c>
      <c r="AF7" s="54"/>
      <c r="AG7" s="40"/>
    </row>
    <row r="8" spans="1:55" ht="18" customHeight="1">
      <c r="A8" s="47" t="s">
        <v>30</v>
      </c>
      <c r="B8" s="33">
        <f>SUM(E8:AB8)</f>
        <v>58311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184998.64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172087.59999999998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5794.9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1803.6999999999998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95390.7</v>
      </c>
      <c r="AG9" s="69">
        <f>AG10+AG15+AG24+AG33+AG47+AG52+AG54+AG61+AG62+AG71+AG72+AG76+AG88+AG81+AG83+AG82+AG69+AG89+AG91+AG90+AG70+AG40+AG92</f>
        <v>235973.71952000004</v>
      </c>
      <c r="AH9" s="41"/>
      <c r="AI9" s="41"/>
    </row>
    <row r="10" spans="1:34" ht="15.75">
      <c r="A10" s="4" t="s">
        <v>4</v>
      </c>
      <c r="B10" s="144">
        <v>14473.3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6000.900000000001</v>
      </c>
      <c r="AG10" s="72">
        <f>B10+C10-AF10</f>
        <v>14541.996999999996</v>
      </c>
      <c r="AH10" s="18"/>
    </row>
    <row r="11" spans="1:34" ht="15.75">
      <c r="A11" s="3" t="s">
        <v>5</v>
      </c>
      <c r="B11" s="144">
        <v>13603.4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5660.4</v>
      </c>
      <c r="AG11" s="72">
        <f>B11+C11-AF11</f>
        <v>11953.695000000002</v>
      </c>
      <c r="AH11" s="18"/>
    </row>
    <row r="12" spans="1:34" ht="15.75">
      <c r="A12" s="3" t="s">
        <v>2</v>
      </c>
      <c r="B12" s="149">
        <v>250.1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107.39999999999999</v>
      </c>
      <c r="AG12" s="72">
        <f>B12+C12-AF12</f>
        <v>422.85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144">
        <f>B10-B11-B12-B13</f>
        <v>619.7999999999996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233.1</v>
      </c>
      <c r="AG14" s="72">
        <f>AG10-AG11-AG12-AG13</f>
        <v>2165.4519999999943</v>
      </c>
      <c r="AH14" s="18"/>
      <c r="AI14" s="86"/>
    </row>
    <row r="15" spans="1:35" ht="15" customHeight="1">
      <c r="A15" s="4" t="s">
        <v>6</v>
      </c>
      <c r="B15" s="144">
        <f>72419.8+809.8</f>
        <v>73229.6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32719.5</v>
      </c>
      <c r="AG15" s="72">
        <f aca="true" t="shared" si="3" ref="AG15:AG31">B15+C15-AF15</f>
        <v>75441.43978</v>
      </c>
      <c r="AH15" s="112"/>
      <c r="AI15" s="86"/>
    </row>
    <row r="16" spans="1:34" s="53" customFormat="1" ht="15" customHeight="1">
      <c r="A16" s="51" t="s">
        <v>38</v>
      </c>
      <c r="B16" s="152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13858.900000000001</v>
      </c>
      <c r="AG16" s="115">
        <f t="shared" si="3"/>
        <v>12775.599999999995</v>
      </c>
      <c r="AH16" s="116"/>
    </row>
    <row r="17" spans="1:34" ht="15.75">
      <c r="A17" s="3" t="s">
        <v>5</v>
      </c>
      <c r="B17" s="144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28382.3</v>
      </c>
      <c r="AG17" s="72">
        <f t="shared" si="3"/>
        <v>47364.42</v>
      </c>
      <c r="AH17" s="21"/>
    </row>
    <row r="18" spans="1:34" ht="15.75">
      <c r="A18" s="3" t="s">
        <v>3</v>
      </c>
      <c r="B18" s="144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9.7</v>
      </c>
      <c r="AG18" s="72">
        <f t="shared" si="3"/>
        <v>63.3</v>
      </c>
      <c r="AH18" s="18"/>
    </row>
    <row r="19" spans="1:34" ht="15.75">
      <c r="A19" s="3" t="s">
        <v>1</v>
      </c>
      <c r="B19" s="144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1687.6</v>
      </c>
      <c r="AG19" s="72">
        <f t="shared" si="3"/>
        <v>7571.299999999999</v>
      </c>
      <c r="AH19" s="18"/>
    </row>
    <row r="20" spans="1:34" ht="15.75">
      <c r="A20" s="3" t="s">
        <v>2</v>
      </c>
      <c r="B20" s="144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1821.8999999999999</v>
      </c>
      <c r="AG20" s="72">
        <f t="shared" si="3"/>
        <v>6821.750000000002</v>
      </c>
      <c r="AH20" s="18"/>
    </row>
    <row r="21" spans="1:34" ht="15.75">
      <c r="A21" s="3" t="s">
        <v>16</v>
      </c>
      <c r="B21" s="144"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201.20000000000002</v>
      </c>
      <c r="AG21" s="72">
        <f t="shared" si="3"/>
        <v>1425.1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1841.700000000008</v>
      </c>
      <c r="C23" s="72">
        <v>10878.760779999995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616.800000000001</v>
      </c>
      <c r="AG23" s="72">
        <f>B23+C23-AF23</f>
        <v>12103.660780000002</v>
      </c>
      <c r="AH23" s="18"/>
    </row>
    <row r="24" spans="1:35" ht="15" customHeight="1">
      <c r="A24" s="4" t="s">
        <v>7</v>
      </c>
      <c r="B24" s="144">
        <v>32623.2</v>
      </c>
      <c r="C24" s="72">
        <v>13806.820999999989</v>
      </c>
      <c r="D24" s="67"/>
      <c r="E24" s="67"/>
      <c r="F24" s="67"/>
      <c r="G24" s="67"/>
      <c r="H24" s="67">
        <f>1348.9+338.7</f>
        <v>1687.6000000000001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v>1383.3</v>
      </c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12548.599999999999</v>
      </c>
      <c r="AG24" s="72">
        <f t="shared" si="3"/>
        <v>33881.420999999995</v>
      </c>
      <c r="AH24" s="86"/>
      <c r="AI24" s="86"/>
    </row>
    <row r="25" spans="1:35" s="117" customFormat="1" ht="15" customHeight="1">
      <c r="A25" s="113" t="s">
        <v>39</v>
      </c>
      <c r="B25" s="152">
        <v>15694.8</v>
      </c>
      <c r="C25" s="76">
        <v>857.3000000000029</v>
      </c>
      <c r="D25" s="76"/>
      <c r="E25" s="76"/>
      <c r="F25" s="76"/>
      <c r="G25" s="76"/>
      <c r="H25" s="76">
        <v>338.7</v>
      </c>
      <c r="I25" s="76"/>
      <c r="J25" s="76"/>
      <c r="K25" s="76">
        <v>7510.8</v>
      </c>
      <c r="L25" s="76">
        <v>1602.7</v>
      </c>
      <c r="M25" s="76"/>
      <c r="N25" s="76"/>
      <c r="O25" s="76">
        <v>929.4</v>
      </c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10381.6</v>
      </c>
      <c r="AG25" s="115">
        <f t="shared" si="3"/>
        <v>6170.500000000002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32623.2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1687.6000000000001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1383.3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12548.599999999999</v>
      </c>
      <c r="AG32" s="72">
        <f>AG24</f>
        <v>33881.420999999995</v>
      </c>
    </row>
    <row r="33" spans="1:33" ht="15" customHeight="1">
      <c r="A33" s="4" t="s">
        <v>8</v>
      </c>
      <c r="B33" s="144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75.5</v>
      </c>
      <c r="AG33" s="72">
        <f aca="true" t="shared" si="6" ref="AG33:AG38">B33+C33-AF33</f>
        <v>1691.1499999999996</v>
      </c>
    </row>
    <row r="34" spans="1:33" ht="15.75">
      <c r="A34" s="3" t="s">
        <v>5</v>
      </c>
      <c r="B34" s="144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73.8</v>
      </c>
      <c r="AG34" s="72">
        <f t="shared" si="6"/>
        <v>307.81999999999994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f>4.5+38.1</f>
        <v>42.6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62.49999999999999</v>
      </c>
    </row>
    <row r="37" spans="1:33" ht="15.75">
      <c r="A37" s="3" t="s">
        <v>16</v>
      </c>
      <c r="B37" s="144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25.300000000000033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1.1000000000000028</v>
      </c>
      <c r="AG39" s="72">
        <f>AG33-AG34-AG36-AG38-AG35-AG37</f>
        <v>35.67999999999938</v>
      </c>
    </row>
    <row r="40" spans="1:33" ht="15" customHeight="1">
      <c r="A40" s="4" t="s">
        <v>29</v>
      </c>
      <c r="B40" s="144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337.6</v>
      </c>
      <c r="AG40" s="72">
        <f aca="true" t="shared" si="8" ref="AG40:AG45">B40+C40-AF40</f>
        <v>1025.6919999999996</v>
      </c>
    </row>
    <row r="41" spans="1:34" ht="15.75">
      <c r="A41" s="3" t="s">
        <v>5</v>
      </c>
      <c r="B41" s="144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315</v>
      </c>
      <c r="AG41" s="72">
        <f t="shared" si="8"/>
        <v>910.9839999999999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.75">
      <c r="A44" s="3" t="s">
        <v>2</v>
      </c>
      <c r="B44" s="144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1.4</v>
      </c>
      <c r="AG44" s="72">
        <f t="shared" si="8"/>
        <v>63.894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12.300000000000022</v>
      </c>
      <c r="AG46" s="72">
        <f>AG40-AG41-AG42-AG43-AG44-AG45</f>
        <v>32.913999999999625</v>
      </c>
    </row>
    <row r="47" spans="1:33" ht="17.25" customHeight="1">
      <c r="A47" s="4" t="s">
        <v>43</v>
      </c>
      <c r="B47" s="149">
        <v>711.6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335.4</v>
      </c>
      <c r="AG47" s="72">
        <f>B47+C47-AF47</f>
        <v>1802.694229999996</v>
      </c>
    </row>
    <row r="48" spans="1:33" ht="15.75">
      <c r="A48" s="3" t="s">
        <v>5</v>
      </c>
      <c r="B48" s="144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35.3</v>
      </c>
      <c r="AG48" s="72">
        <f>B48+C48-AF48</f>
        <v>60.14999999999999</v>
      </c>
    </row>
    <row r="49" spans="1:33" ht="15.75">
      <c r="A49" s="3" t="s">
        <v>16</v>
      </c>
      <c r="B49" s="144">
        <v>519.7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248.4</v>
      </c>
      <c r="AG49" s="72">
        <f>B49+C49-AF49</f>
        <v>1149.3739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51.699999999999996</v>
      </c>
      <c r="AG51" s="72">
        <f>AG47-AG49-AG48</f>
        <v>593.1703299999959</v>
      </c>
    </row>
    <row r="52" spans="1:33" ht="15" customHeight="1">
      <c r="A52" s="4" t="s">
        <v>0</v>
      </c>
      <c r="B52" s="144">
        <f>5311.7-332.8</f>
        <v>4978.9</v>
      </c>
      <c r="C52" s="72">
        <v>3203.4122600000005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1852.1999999999998</v>
      </c>
      <c r="AG52" s="72">
        <f aca="true" t="shared" si="11" ref="AG52:AG59">B52+C52-AF52</f>
        <v>6330.112260000001</v>
      </c>
    </row>
    <row r="53" spans="1:33" ht="15" customHeight="1">
      <c r="A53" s="3" t="s">
        <v>2</v>
      </c>
      <c r="B53" s="144">
        <v>1058.9</v>
      </c>
      <c r="C53" s="72">
        <v>1028.574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728.9000000000001</v>
      </c>
      <c r="AG53" s="72">
        <f t="shared" si="11"/>
        <v>1358.574</v>
      </c>
    </row>
    <row r="54" spans="1:34" ht="15" customHeight="1">
      <c r="A54" s="4" t="s">
        <v>9</v>
      </c>
      <c r="B54" s="147">
        <f>2103.8+27.7</f>
        <v>2131.5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1311.1</v>
      </c>
      <c r="AG54" s="72">
        <f t="shared" si="11"/>
        <v>2461.434</v>
      </c>
      <c r="AH54" s="6"/>
    </row>
    <row r="55" spans="1:34" ht="15.75">
      <c r="A55" s="3" t="s">
        <v>5</v>
      </c>
      <c r="B55" s="144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723</v>
      </c>
      <c r="AG55" s="72">
        <f t="shared" si="11"/>
        <v>1229.8739999999998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0</v>
      </c>
      <c r="AG57" s="72">
        <f t="shared" si="11"/>
        <v>163.07300000000012</v>
      </c>
    </row>
    <row r="58" spans="1:33" ht="15.75">
      <c r="A58" s="3" t="s">
        <v>16</v>
      </c>
      <c r="B58" s="149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5.1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971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588.0999999999999</v>
      </c>
      <c r="AG60" s="72">
        <f>AG54-AG55-AG57-AG59-AG56-AG58</f>
        <v>1063.3870000000004</v>
      </c>
    </row>
    <row r="61" spans="1:33" ht="15" customHeight="1">
      <c r="A61" s="4" t="s">
        <v>10</v>
      </c>
      <c r="B61" s="144">
        <v>54.4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6.8999999999999995</v>
      </c>
      <c r="AG61" s="72">
        <f aca="true" t="shared" si="14" ref="AG61:AG67">B61+C61-AF61</f>
        <v>693.6</v>
      </c>
    </row>
    <row r="62" spans="1:33" s="18" customFormat="1" ht="15" customHeight="1">
      <c r="A62" s="108" t="s">
        <v>11</v>
      </c>
      <c r="B62" s="144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1147</v>
      </c>
      <c r="AG62" s="72">
        <f t="shared" si="14"/>
        <v>6434.599999999999</v>
      </c>
    </row>
    <row r="63" spans="1:34" ht="15.75">
      <c r="A63" s="3" t="s">
        <v>5</v>
      </c>
      <c r="B63" s="144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694.7</v>
      </c>
      <c r="AG63" s="72">
        <f t="shared" si="14"/>
        <v>2031.0490000000007</v>
      </c>
      <c r="AH63" s="121"/>
    </row>
    <row r="64" spans="1:34" ht="15.75">
      <c r="A64" s="3" t="s">
        <v>3</v>
      </c>
      <c r="B64" s="144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.75">
      <c r="A65" s="3" t="s">
        <v>1</v>
      </c>
      <c r="B65" s="144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59.6</v>
      </c>
      <c r="AG65" s="72">
        <f t="shared" si="14"/>
        <v>209.65</v>
      </c>
      <c r="AH65" s="6"/>
    </row>
    <row r="66" spans="1:33" ht="15.75">
      <c r="A66" s="3" t="s">
        <v>2</v>
      </c>
      <c r="B66" s="144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13.700000000000001</v>
      </c>
      <c r="AG66" s="72">
        <f t="shared" si="14"/>
        <v>369.83000000000004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144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378.99999999999994</v>
      </c>
      <c r="AG68" s="72">
        <f>AG62-AG63-AG66-AG67-AG65-AG64</f>
        <v>3704.3709999999987</v>
      </c>
    </row>
    <row r="69" spans="1:33" ht="31.5">
      <c r="A69" s="4" t="s">
        <v>45</v>
      </c>
      <c r="B69" s="144">
        <f>0.2+3053.2+1425.5</f>
        <v>4478.9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1941.5</v>
      </c>
      <c r="AG69" s="130">
        <f aca="true" t="shared" si="16" ref="AG69:AG92">B69+C69-AF69</f>
        <v>2555.638999999999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f>2700-1020</f>
        <v>1680</v>
      </c>
      <c r="C71" s="80">
        <v>904.9999999999998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1599.5</v>
      </c>
      <c r="AG71" s="130">
        <f t="shared" si="16"/>
        <v>985.5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v>1123.4</v>
      </c>
      <c r="C72" s="72">
        <v>3748.8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270</v>
      </c>
      <c r="AG72" s="130">
        <f t="shared" si="16"/>
        <v>4602.200000000001</v>
      </c>
      <c r="AH72" s="86">
        <f>AG72+AG69+AG76+AG91+AG83+AG88</f>
        <v>8482.27925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144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144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461.79999999999995</v>
      </c>
    </row>
    <row r="76" spans="1:35" s="11" customFormat="1" ht="15.75">
      <c r="A76" s="12" t="s">
        <v>48</v>
      </c>
      <c r="B76" s="144">
        <f>131-88.1</f>
        <v>42.900000000000006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52.2</v>
      </c>
      <c r="AG76" s="130">
        <f t="shared" si="16"/>
        <v>107.74024999999985</v>
      </c>
      <c r="AI76" s="128"/>
    </row>
    <row r="77" spans="1:33" s="11" customFormat="1" ht="15.75">
      <c r="A77" s="3" t="s">
        <v>5</v>
      </c>
      <c r="B77" s="144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47.6</v>
      </c>
      <c r="AG77" s="130">
        <f t="shared" si="16"/>
        <v>64.89999999999998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.75">
      <c r="A81" s="12" t="s">
        <v>49</v>
      </c>
      <c r="B81" s="144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v>2734.2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4095.4</v>
      </c>
      <c r="AG89" s="72">
        <f t="shared" si="16"/>
        <v>4507.199999999999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</row>
    <row r="91" spans="1:34" ht="15.75">
      <c r="A91" s="4" t="s">
        <v>25</v>
      </c>
      <c r="B91" s="144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.75">
      <c r="A92" s="4" t="s">
        <v>37</v>
      </c>
      <c r="B92" s="144">
        <f>29243.8-1612.3-1000-1425.5</f>
        <v>25206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29924.3</v>
      </c>
      <c r="AG92" s="72">
        <f t="shared" si="16"/>
        <v>75348.4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172087.59999999998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5794.9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1803.6999999999998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95390.7</v>
      </c>
      <c r="AG94" s="84">
        <f>AG10+AG15+AG24+AG33+AG47+AG52+AG54+AG61+AG62+AG69+AG71+AG72+AG76+AG81+AG82+AG83+AG88+AG89+AG90+AG91+AG70+AG40+AG92</f>
        <v>235973.71952000004</v>
      </c>
    </row>
    <row r="95" spans="1:33" ht="15.75">
      <c r="A95" s="3" t="s">
        <v>5</v>
      </c>
      <c r="B95" s="22">
        <f>B11+B17+B26+B34+B55+B63+B73+B41+B77+B48</f>
        <v>76986.69999999998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35932.1</v>
      </c>
      <c r="AG95" s="71">
        <f>B95+C95-AF95</f>
        <v>63968.291999999994</v>
      </c>
    </row>
    <row r="96" spans="1:33" ht="15.75">
      <c r="A96" s="3" t="s">
        <v>2</v>
      </c>
      <c r="B96" s="22">
        <f aca="true" t="shared" si="19" ref="B96:AD96">B12+B20+B29+B36+B57+B66+B44+B80+B74+B53</f>
        <v>8808.900000000001</v>
      </c>
      <c r="C96" s="109">
        <f t="shared" si="19"/>
        <v>3938.371000000001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2738.4</v>
      </c>
      <c r="AG96" s="71">
        <f>B96+C96-AF96</f>
        <v>10008.871000000003</v>
      </c>
    </row>
    <row r="97" spans="1:33" ht="15.7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9.7</v>
      </c>
      <c r="AG97" s="71">
        <f>B97+C97-AF97</f>
        <v>73.10000000000001</v>
      </c>
    </row>
    <row r="98" spans="1:33" ht="15.7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1756.1</v>
      </c>
      <c r="AG98" s="71">
        <f>B98+C98-AF98</f>
        <v>7800.735999999999</v>
      </c>
    </row>
    <row r="99" spans="1:33" ht="15.75">
      <c r="A99" s="3" t="s">
        <v>16</v>
      </c>
      <c r="B99" s="22">
        <f aca="true" t="shared" si="22" ref="B99:X99">B21+B30+B49+B37+B58+B13+B75+B67</f>
        <v>1832.5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456.70000000000005</v>
      </c>
      <c r="AG99" s="71">
        <f>B99+C99-AF99</f>
        <v>4434.5379</v>
      </c>
    </row>
    <row r="100" spans="1:33" ht="12.75">
      <c r="A100" s="1" t="s">
        <v>35</v>
      </c>
      <c r="B100" s="2">
        <f aca="true" t="shared" si="24" ref="B100:AD100">B94-B95-B96-B97-B98-B99</f>
        <v>80150.09999999999</v>
      </c>
      <c r="C100" s="20">
        <f t="shared" si="24"/>
        <v>124035.78261999993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4747.8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1476.6999999999998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54497.700000000004</v>
      </c>
      <c r="AG100" s="85">
        <f>AG94-AG95-AG96-AG97-AG98-AG99</f>
        <v>149688.18262000004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.7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.7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.7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.7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.7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.7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.7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.7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.7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.7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.7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.7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.7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47" sqref="B4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2018-10-16T09:49:55Z</cp:lastPrinted>
  <dcterms:created xsi:type="dcterms:W3CDTF">2002-11-05T08:53:00Z</dcterms:created>
  <dcterms:modified xsi:type="dcterms:W3CDTF">2018-10-17T06:55:15Z</dcterms:modified>
  <cp:category/>
  <cp:version/>
  <cp:contentType/>
  <cp:contentStatus/>
</cp:coreProperties>
</file>